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360" windowHeight="8925"/>
  </bookViews>
  <sheets>
    <sheet name="沪滇项目" sheetId="1" r:id="rId1"/>
  </sheets>
  <definedNames>
    <definedName name="_xlnm.Print_Titles" localSheetId="0">沪滇项目!$1:$3</definedName>
    <definedName name="_xlnm.Print_Area" localSheetId="0">沪滇项目!$A$1:$L$49</definedName>
  </definedNames>
  <calcPr calcId="144525"/>
</workbook>
</file>

<file path=xl/sharedStrings.xml><?xml version="1.0" encoding="utf-8"?>
<sst xmlns="http://schemas.openxmlformats.org/spreadsheetml/2006/main" count="133">
  <si>
    <t>洱源县2019年沪滇扶贫协作项目资金分配表</t>
  </si>
  <si>
    <t>单位：万元</t>
  </si>
  <si>
    <t>单位名称</t>
  </si>
  <si>
    <t>项目名称</t>
  </si>
  <si>
    <t>项目建设地点</t>
  </si>
  <si>
    <t>项目建设内容</t>
  </si>
  <si>
    <t>资金总额</t>
  </si>
  <si>
    <t>沪滇援助资金</t>
  </si>
  <si>
    <t>财政扶贫资金</t>
  </si>
  <si>
    <t>受益户数（户）</t>
  </si>
  <si>
    <t>受益人口（人）</t>
  </si>
  <si>
    <t>受益贫困户数（户）</t>
  </si>
  <si>
    <t>受益贫困人口（人）</t>
  </si>
  <si>
    <t>备注</t>
  </si>
  <si>
    <t>合    计</t>
  </si>
  <si>
    <t>一、基础设施</t>
  </si>
  <si>
    <t>凤羽镇</t>
  </si>
  <si>
    <t>凤羽镇源胜村柒树自然村2019年沪滇扶贫协作人畜饮水提升改造项目</t>
  </si>
  <si>
    <t>柒树</t>
  </si>
  <si>
    <t>建设集水池1个，100立方米蓄水池1个。DN50钢管500米。</t>
  </si>
  <si>
    <t>凤羽镇起凤村2019年沪滇扶贫协作人畜饮水提升改造项目</t>
  </si>
  <si>
    <t>起凤</t>
  </si>
  <si>
    <t>建设集水池1个，DN100钢管3000米，DN15钢管700米。</t>
  </si>
  <si>
    <t>凤羽镇上寺村南充小组2019年沪滇扶贫协作人畜饮水提升改造项目</t>
  </si>
  <si>
    <t>南充</t>
  </si>
  <si>
    <t>建设集水池2座，钢筋混凝土100m³圆形高位水池1座；安装引水管、输水管道（PE80级1.25Mpa DN63mmPE管长772m、DN50mm国标热镀锌钢管长1542m），室外地上式消防栓1.0MPa|浅50型6只。</t>
  </si>
  <si>
    <t>凤羽镇江登村2019年沪滇扶贫协作人畜饮水提升改造项目</t>
  </si>
  <si>
    <t>一至五组</t>
  </si>
  <si>
    <t>100m深机井1眼，抽水泵站混合结构管理房9.24m2、消毒净化设备1套，圆形钢筋混凝土150m³高位水池1座；安装输水管道（DN80mm热镀锌钢管长3614m）。</t>
  </si>
  <si>
    <t>凤羽镇凤河村雪梨小组2019年沪滇扶贫协作人畜饮水提升改造项目</t>
  </si>
  <si>
    <t>雪梨</t>
  </si>
  <si>
    <t>安装消毒设施1套。</t>
  </si>
  <si>
    <t>凤羽镇江登村佛堂自然村2019年沪滇扶贫协作人畜饮水提升改造项目</t>
  </si>
  <si>
    <t>佛堂</t>
  </si>
  <si>
    <t>安装村内输水干管DN25钢管360m；安装入户管DN15钢管200m。</t>
  </si>
  <si>
    <t>小   计</t>
  </si>
  <si>
    <t>右所镇</t>
  </si>
  <si>
    <t>右所镇右所村三家自然村2019年沪滇协作人畜饮水建设项目</t>
  </si>
  <si>
    <t>三家</t>
  </si>
  <si>
    <t>安装DN65水管850米。</t>
  </si>
  <si>
    <t>右所镇陈官村王铁桥自然村2019年沪滇协作人畜饮水建设项目</t>
  </si>
  <si>
    <t>王铁桥</t>
  </si>
  <si>
    <t>安装DN100水管1800米，DN50水管1500米，DN25管3000米。</t>
  </si>
  <si>
    <t>邓川镇</t>
  </si>
  <si>
    <t>邓川镇旧州村南沙坝2019年沪滇扶贫协作农村安全饮水巩固提升工程</t>
  </si>
  <si>
    <t>南沙坝</t>
  </si>
  <si>
    <t>建设取水池1座，7m³高位水池1座,50m³圆形蓄水池1座，安装输配水管DN40mm热镀锌钢管620m，DN25mm热镀锌钢管150米，DN20mm热镀锌钢管184米等。</t>
  </si>
  <si>
    <t>邓川镇中和村魏军自然村2019年沪滇扶贫协作农村安全饮水巩固提升工程</t>
  </si>
  <si>
    <t>魏军</t>
  </si>
  <si>
    <t>建设100m³圆形高位水池1座，安装引水干管DN150mm热镀锌钢管960m，输水管道DN100mm热镀锌钢管470米，DN50mm热镀锌钢管80米。</t>
  </si>
  <si>
    <t>炼铁乡</t>
  </si>
  <si>
    <t>炼铁乡江旁、茄叶村2019年沪滇扶贫协作人畜饮水项目</t>
  </si>
  <si>
    <t>江旁村大地旁、七曲、偏坪、立溪甸小组、茄叶村柒树小组</t>
  </si>
  <si>
    <t>江旁村：DN50热镀锌钢管1200m、DN20热镀锌钢管3500m、DN15热镀锌钢管4500m。
茄叶村：DN50热镀锌钢管300m、DN20热镀锌钢管1000m、DN15热镀锌钢管1500m。</t>
  </si>
  <si>
    <t>炼铁乡前甸村2019年沪滇扶贫协作人畜饮水项目</t>
  </si>
  <si>
    <t>前甸村上江、湾登组及前甸村石犬、新和、沙登、下江、永忠、永生、新村小组、茄叶村杨家小组</t>
  </si>
  <si>
    <t>湾登、上江：1座1立方米取水池、1座1立方米分水池，DN25热镀锌钢管3200米；
前甸村沙登、新和、石犬、下江、永忠、永生、新村小组及茄叶村杨家小组：1座1立方米取水池、2座2立方米分水池，DN40热镀锌钢管3200米。</t>
  </si>
  <si>
    <t>2个项目合并</t>
  </si>
  <si>
    <t>炼铁乡茄叶村2019年沪滇扶贫协作人畜饮水项目</t>
  </si>
  <si>
    <t>田坝心、塔头</t>
  </si>
  <si>
    <t>安装DN25热镀锌钢管长2200m、入户管网改造安装DN20热镀锌钢管长1900m。</t>
  </si>
  <si>
    <t>炼铁乡2019年沪滇扶贫协作田心村人畜饮水项目</t>
  </si>
  <si>
    <t>沙凤、潭溪</t>
  </si>
  <si>
    <t>沙凤：建1座1m3方形混凝土取水池、建1座32m3方形钢筋混凝土蓄水池，安装DN40热镀锌钢管长3000m；
潭溪：建1座2m3方形混凝土取水池，安装DN50热镀锌钢管长300m及村内入户管安装DN20热镀锌钢管长1600m。</t>
  </si>
  <si>
    <t>炼铁乡炼铁村2019年沪滇扶贫协作人畜饮水项目</t>
  </si>
  <si>
    <t>大麦地、下草坪、菖蒲塘</t>
  </si>
  <si>
    <t>大麦地、下草坪：建1座立方米方形混凝土取水池、2座2m3方形混凝土分水池、1座1m3方形混凝土减压池，安装DN25热镀锌钢管长2000m；
菖蒲塘：建1座1m3方形混凝土取水池，安装DN40热镀锌钢管长2500m。</t>
  </si>
  <si>
    <t>炼铁乡新庄村2019年沪滇扶贫协作人畜饮水项目</t>
  </si>
  <si>
    <t>梅园</t>
  </si>
  <si>
    <t>建1座1m3方形混凝土取水池、2座2m3方形混凝土蓄水池，安装DN25热镀锌钢管长1250m。</t>
  </si>
  <si>
    <t>炼铁乡前甸村2019年沪滇扶贫协作农田水利建设项目</t>
  </si>
  <si>
    <t>下江、前甸、石犬</t>
  </si>
  <si>
    <t>埋设主干管DN75PE管1300m、埋设支干管DN50PE管19500m，架设支管DN20PE管56000m、架设毛管DN16管85000m、安装喷头29900个、DN75管闸阀10个、DN50管闸阀560个、DN50管堵头560个、DN20管闸阀8400个，改善灌溉面积270亩。</t>
  </si>
  <si>
    <t>茈碧湖镇</t>
  </si>
  <si>
    <t>茈碧湖镇巡检村2019年沪滇扶贫协作人畜饮水项目</t>
  </si>
  <si>
    <t>巡检</t>
  </si>
  <si>
    <t>路面切割机恢复1900m，DN100镀锌钢管830m，DN100碳钢法兰145副，DN80镀锌钢管725m，DN50镀锌钢管1270m，DN65镀锌钢管3100m，DN32镀锌钢管3150m，DN20镀锌钢管3150m，闸阀315只，消火栓30只，水表315只，水龙头315只。</t>
  </si>
  <si>
    <t>茈碧湖镇永兴村2019年沪滇扶贫协作农田水利建设项目</t>
  </si>
  <si>
    <t>永兴村</t>
  </si>
  <si>
    <t>新建取水池1个，大高位水池4个，水窖15个，安装DN63PE100级管13000米、DN32PE80级管21440米，改善灌溉面积1000亩。</t>
  </si>
  <si>
    <t>西山乡</t>
  </si>
  <si>
    <t>西山乡建设村2019年沪滇扶贫协作人饮建设项目</t>
  </si>
  <si>
    <t>地坡、川上、旧宅、岩根、上春小组</t>
  </si>
  <si>
    <t>新建蓄水池2座、过滤池5座、过滤沟5个、1寸钢管323米，1寸PE管10240米等。</t>
  </si>
  <si>
    <t>西山乡立坪村2019年沪滇扶贫协作人饮建设项目</t>
  </si>
  <si>
    <t>偏坡、大庄、木瓜、花椒、丕邑、虎菜、松原、核桃树、伍曲、菖蒲、向阳、溪场、菖依坡、雀充小组</t>
  </si>
  <si>
    <t>新建蓄水池4座、过滤池21座、1寸钢管630米、1寸PE管20435米等。</t>
  </si>
  <si>
    <t>西山乡胜利村2019年沪滇扶贫协作人饮建设项目</t>
  </si>
  <si>
    <t>冬衣、牛莫</t>
  </si>
  <si>
    <t>组新建蓄水池6座、过滤池3座、过滤沟45米、1寸钢管2000米、抽水设备3套等。</t>
  </si>
  <si>
    <t>西山乡团结村2019年沪滇扶贫协作人饮建设项目</t>
  </si>
  <si>
    <t>中村、横涧、温坡、洱母、草登、房后、松登、甸心、富士宅、丕坪、勒登、猪古岭</t>
  </si>
  <si>
    <t>新建过滤池20座、过滤沟30米、1寸PE管23648等。</t>
  </si>
  <si>
    <t>西山乡西山村白沙小组2019年沪滇扶贫协作人饮建设项目</t>
  </si>
  <si>
    <t>白沙组</t>
  </si>
  <si>
    <t>新建蓄水池3座、过滤池1、过滤沟25米、1寸钢管10000米、PE管7000米、抽水机2台等。</t>
  </si>
  <si>
    <t>西山乡西山村龙马等10个小组2019年沪滇扶贫协作人饮建设项目</t>
  </si>
  <si>
    <t>龙马、马椒、蕨菜、干河、大庄、白石、下温、上温、天下、水清小组</t>
  </si>
  <si>
    <t>新建蓄水池7座、过滤池10座、1寸钢管1080米等。</t>
  </si>
  <si>
    <t>西山乡西山村杉树小组2019年沪滇扶贫协作人饮建设项目</t>
  </si>
  <si>
    <t>杉树组</t>
  </si>
  <si>
    <t>蓄水池1座、1寸钢管4000米、供电设备1套等。</t>
  </si>
  <si>
    <t>乔后镇</t>
  </si>
  <si>
    <t>乔后新坪村羊巴自然村2019年沪滇扶贫协作人畜饮水提升改造工程</t>
  </si>
  <si>
    <t>羊巴场</t>
  </si>
  <si>
    <t>建设6立方米蓄水池4个，DN50国标钢管2500米，DN40PE80级塑料管3000米。</t>
  </si>
  <si>
    <t>乔后镇黄花坪村黄花坪小组2019年沪滇扶贫协作人畜饮水提升改造工程</t>
  </si>
  <si>
    <t>黄花坪</t>
  </si>
  <si>
    <t>新建取水池1个2m³，蓄水池3个（20m³/个）；DN40PE80级塑料管10㎞等。</t>
  </si>
  <si>
    <t>乔后镇丰乐村2019年沪滇扶贫协作人畜饮水提升改造工程</t>
  </si>
  <si>
    <t>丰乐村</t>
  </si>
  <si>
    <t>新建取水池2座4.16m³，蓄水池1座6.48m³；DN32国际钢管1700m，DN25国际钢管200m，DN15国际钢管5066m；各类球阀42个；水龙头20个。</t>
  </si>
  <si>
    <t>牛街乡</t>
  </si>
  <si>
    <t>牛街乡上站村大同村2019年沪滇协作人畜饮水提升改造工程</t>
  </si>
  <si>
    <t>上站拉渣坡自然村、大小坪自然村、大同北登自然村</t>
  </si>
  <si>
    <t>（1）上站拉渣坡：新建5m3取水池2座、20m高位水池1座，DN25镀锌钢管螺纹连接1887m、DN15镀锌钢管蝶纹连接570m、水表、水龙头、闻阀等9套；
（2）大小坪：改造DN80镀锌钢管螺纹接380m;提升改造水源点保护设施；
（3）北登：改造DN40镀锌钢管螺纹接1887m。</t>
  </si>
  <si>
    <t>二、蜜蜂养殖</t>
  </si>
  <si>
    <t>牛街乡大松坪村2019年沪滇协作蜜蜂养殖项目</t>
  </si>
  <si>
    <t>大松坪村</t>
  </si>
  <si>
    <t>发展中华蜂养殖300箱，建设八组核桃山下果园、六九组东坪果园、五六组三岔河果园、二组村西坡果园、六九组村南箐边果园5个集中养殖点。</t>
  </si>
  <si>
    <t>牛街乡福和村2019年沪滇协作蜜蜂养殖项目</t>
  </si>
  <si>
    <t>福和村</t>
  </si>
  <si>
    <t>发展中华蜂养殖250箱，建设集中养殖点1个，养殖240箱，散养10箱。</t>
  </si>
  <si>
    <t>牛街乡福田村2019年沪滇协作蜜蜂养殖项目</t>
  </si>
  <si>
    <t>福田村</t>
  </si>
  <si>
    <t>发展中华蜂养殖300箱，建设彝北、老虎箐、板北、旧同、福北5个集中养殖点。</t>
  </si>
  <si>
    <t>小计</t>
  </si>
  <si>
    <t>乔后镇2019年沪滇协作蜜蜂养殖项目</t>
  </si>
  <si>
    <t>新坪村、文开村、丰乐村</t>
  </si>
  <si>
    <t>与大理滇蜂农业发展有限公司合作养殖中华小蜜蜂1050箱。</t>
  </si>
  <si>
    <t>西山乡2019年沪滇协作蜜蜂养殖项目</t>
  </si>
  <si>
    <t>建设村</t>
  </si>
  <si>
    <t>发展中华蜂养殖300箱，建立集中养殖点10-15个。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</si>
</sst>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16" borderId="14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3" fillId="14" borderId="11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177" fontId="1" fillId="2" borderId="0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77" fontId="4" fillId="2" borderId="1" xfId="0" applyNumberFormat="1" applyFont="1" applyFill="1" applyBorder="1" applyAlignment="1">
      <alignment horizontal="righ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77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right" vertical="center"/>
    </xf>
    <xf numFmtId="177" fontId="3" fillId="2" borderId="0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77" fontId="3" fillId="2" borderId="1" xfId="0" applyNumberFormat="1" applyFont="1" applyFill="1" applyBorder="1" applyAlignment="1">
      <alignment vertical="center"/>
    </xf>
    <xf numFmtId="177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77" fontId="4" fillId="2" borderId="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177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O67"/>
  <sheetViews>
    <sheetView tabSelected="1" view="pageBreakPreview" zoomScaleNormal="110" zoomScaleSheetLayoutView="100" workbookViewId="0">
      <pane ySplit="5" topLeftCell="A6" activePane="bottomLeft" state="frozen"/>
      <selection/>
      <selection pane="bottomLeft" activeCell="A44" sqref="A44:A47"/>
    </sheetView>
  </sheetViews>
  <sheetFormatPr defaultColWidth="9" defaultRowHeight="12"/>
  <cols>
    <col min="1" max="1" width="12" style="5" customWidth="1"/>
    <col min="2" max="2" width="19" style="6" customWidth="1"/>
    <col min="3" max="3" width="12.75" style="6" customWidth="1"/>
    <col min="4" max="4" width="35" style="7" customWidth="1"/>
    <col min="5" max="5" width="8.25" style="8" customWidth="1"/>
    <col min="6" max="6" width="9.5" style="8" customWidth="1"/>
    <col min="7" max="7" width="7.625" style="8" customWidth="1"/>
    <col min="8" max="8" width="8.5" style="9" customWidth="1"/>
    <col min="9" max="9" width="10" style="9" customWidth="1"/>
    <col min="10" max="10" width="7.25" style="9" customWidth="1"/>
    <col min="11" max="11" width="7.625" style="9" customWidth="1"/>
    <col min="12" max="12" width="7.125" style="5" customWidth="1"/>
    <col min="13" max="16384" width="9" style="10"/>
  </cols>
  <sheetData>
    <row r="1" s="1" customFormat="1" ht="40" customHeight="1" spans="1:1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="1" customFormat="1" ht="21" customHeight="1" spans="5:12">
      <c r="E2" s="12"/>
      <c r="F2" s="12"/>
      <c r="G2" s="12"/>
      <c r="H2" s="13"/>
      <c r="I2" s="13"/>
      <c r="J2" s="61" t="s">
        <v>1</v>
      </c>
      <c r="K2" s="61"/>
      <c r="L2" s="61"/>
    </row>
    <row r="3" s="2" customFormat="1" ht="66" customHeight="1" spans="1:12">
      <c r="A3" s="14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5" t="s">
        <v>7</v>
      </c>
      <c r="G3" s="15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62" t="s">
        <v>13</v>
      </c>
    </row>
    <row r="4" s="2" customFormat="1" ht="66" customHeight="1" spans="1:12">
      <c r="A4" s="17" t="s">
        <v>14</v>
      </c>
      <c r="B4" s="18"/>
      <c r="C4" s="18"/>
      <c r="D4" s="19"/>
      <c r="E4" s="15">
        <f t="shared" ref="E4:K4" si="0">E5+E43</f>
        <v>1316.93</v>
      </c>
      <c r="F4" s="15">
        <f t="shared" si="0"/>
        <v>1146.5</v>
      </c>
      <c r="G4" s="15">
        <f t="shared" si="0"/>
        <v>170.43</v>
      </c>
      <c r="H4" s="16">
        <f t="shared" si="0"/>
        <v>7347</v>
      </c>
      <c r="I4" s="16">
        <f t="shared" si="0"/>
        <v>28448</v>
      </c>
      <c r="J4" s="16">
        <f t="shared" si="0"/>
        <v>2411</v>
      </c>
      <c r="K4" s="16">
        <f t="shared" si="0"/>
        <v>9538</v>
      </c>
      <c r="L4" s="63"/>
    </row>
    <row r="5" s="3" customFormat="1" ht="21" customHeight="1" spans="1:12">
      <c r="A5" s="20" t="s">
        <v>15</v>
      </c>
      <c r="B5" s="21"/>
      <c r="C5" s="21"/>
      <c r="D5" s="22"/>
      <c r="E5" s="23">
        <f t="shared" ref="E5:K5" si="1">E12+E15+E18+E26+E29+E37+E41+E42</f>
        <v>1076.93</v>
      </c>
      <c r="F5" s="23">
        <f t="shared" si="1"/>
        <v>906.5</v>
      </c>
      <c r="G5" s="23">
        <f t="shared" si="1"/>
        <v>170.43</v>
      </c>
      <c r="H5" s="24">
        <f t="shared" si="1"/>
        <v>5758</v>
      </c>
      <c r="I5" s="24">
        <f t="shared" si="1"/>
        <v>21951</v>
      </c>
      <c r="J5" s="24">
        <f t="shared" si="1"/>
        <v>1530</v>
      </c>
      <c r="K5" s="24">
        <f t="shared" si="1"/>
        <v>5908</v>
      </c>
      <c r="L5" s="64"/>
    </row>
    <row r="6" s="3" customFormat="1" ht="44" customHeight="1" spans="1:12">
      <c r="A6" s="25" t="s">
        <v>16</v>
      </c>
      <c r="B6" s="26" t="s">
        <v>17</v>
      </c>
      <c r="C6" s="26" t="s">
        <v>18</v>
      </c>
      <c r="D6" s="27" t="s">
        <v>19</v>
      </c>
      <c r="E6" s="28">
        <v>16.87</v>
      </c>
      <c r="F6" s="28">
        <v>15.82</v>
      </c>
      <c r="G6" s="28">
        <f t="shared" ref="G6:G11" si="2">E6-F6</f>
        <v>1.05</v>
      </c>
      <c r="H6" s="29">
        <v>178</v>
      </c>
      <c r="I6" s="39">
        <v>783</v>
      </c>
      <c r="J6" s="39">
        <v>3</v>
      </c>
      <c r="K6" s="39">
        <v>9</v>
      </c>
      <c r="L6" s="55"/>
    </row>
    <row r="7" s="3" customFormat="1" ht="40" customHeight="1" spans="1:12">
      <c r="A7" s="30"/>
      <c r="B7" s="26" t="s">
        <v>20</v>
      </c>
      <c r="C7" s="26" t="s">
        <v>21</v>
      </c>
      <c r="D7" s="27" t="s">
        <v>22</v>
      </c>
      <c r="E7" s="31">
        <v>43.09</v>
      </c>
      <c r="F7" s="31">
        <v>40.53</v>
      </c>
      <c r="G7" s="28">
        <f t="shared" si="2"/>
        <v>2.56</v>
      </c>
      <c r="H7" s="32">
        <v>1067</v>
      </c>
      <c r="I7" s="32">
        <v>3641</v>
      </c>
      <c r="J7" s="32">
        <v>19</v>
      </c>
      <c r="K7" s="32">
        <v>47</v>
      </c>
      <c r="L7" s="55"/>
    </row>
    <row r="8" s="3" customFormat="1" ht="58" customHeight="1" spans="1:12">
      <c r="A8" s="30"/>
      <c r="B8" s="26" t="s">
        <v>23</v>
      </c>
      <c r="C8" s="26" t="s">
        <v>24</v>
      </c>
      <c r="D8" s="27" t="s">
        <v>25</v>
      </c>
      <c r="E8" s="31">
        <v>22.85</v>
      </c>
      <c r="F8" s="31">
        <v>22.85</v>
      </c>
      <c r="G8" s="28">
        <f t="shared" si="2"/>
        <v>0</v>
      </c>
      <c r="H8" s="32">
        <v>79</v>
      </c>
      <c r="I8" s="32">
        <v>314</v>
      </c>
      <c r="J8" s="32">
        <v>3</v>
      </c>
      <c r="K8" s="32">
        <v>12</v>
      </c>
      <c r="L8" s="55"/>
    </row>
    <row r="9" s="3" customFormat="1" ht="53" customHeight="1" spans="1:12">
      <c r="A9" s="30"/>
      <c r="B9" s="26" t="s">
        <v>26</v>
      </c>
      <c r="C9" s="26" t="s">
        <v>27</v>
      </c>
      <c r="D9" s="27" t="s">
        <v>28</v>
      </c>
      <c r="E9" s="31">
        <v>33.26</v>
      </c>
      <c r="F9" s="31">
        <v>33.11</v>
      </c>
      <c r="G9" s="28">
        <f t="shared" si="2"/>
        <v>0.149999999999999</v>
      </c>
      <c r="H9" s="32">
        <v>410</v>
      </c>
      <c r="I9" s="32">
        <v>1386</v>
      </c>
      <c r="J9" s="32">
        <v>15</v>
      </c>
      <c r="K9" s="32">
        <v>54</v>
      </c>
      <c r="L9" s="55"/>
    </row>
    <row r="10" s="3" customFormat="1" ht="39" customHeight="1" spans="1:12">
      <c r="A10" s="30"/>
      <c r="B10" s="26" t="s">
        <v>29</v>
      </c>
      <c r="C10" s="26" t="s">
        <v>30</v>
      </c>
      <c r="D10" s="27" t="s">
        <v>31</v>
      </c>
      <c r="E10" s="31">
        <v>0.7</v>
      </c>
      <c r="F10" s="31">
        <v>0.7</v>
      </c>
      <c r="G10" s="28">
        <f t="shared" si="2"/>
        <v>0</v>
      </c>
      <c r="H10" s="32">
        <v>245</v>
      </c>
      <c r="I10" s="32">
        <v>1106</v>
      </c>
      <c r="J10" s="32">
        <v>6</v>
      </c>
      <c r="K10" s="32">
        <v>19</v>
      </c>
      <c r="L10" s="55"/>
    </row>
    <row r="11" s="3" customFormat="1" ht="38" customHeight="1" spans="1:12">
      <c r="A11" s="30"/>
      <c r="B11" s="26" t="s">
        <v>32</v>
      </c>
      <c r="C11" s="26" t="s">
        <v>33</v>
      </c>
      <c r="D11" s="27" t="s">
        <v>34</v>
      </c>
      <c r="E11" s="31">
        <v>1.36</v>
      </c>
      <c r="F11" s="31">
        <v>1.36</v>
      </c>
      <c r="G11" s="28">
        <f t="shared" si="2"/>
        <v>0</v>
      </c>
      <c r="H11" s="32">
        <v>138</v>
      </c>
      <c r="I11" s="32">
        <v>482</v>
      </c>
      <c r="J11" s="32">
        <v>5</v>
      </c>
      <c r="K11" s="32">
        <v>17</v>
      </c>
      <c r="L11" s="55"/>
    </row>
    <row r="12" s="3" customFormat="1" ht="38" customHeight="1" spans="1:12">
      <c r="A12" s="33"/>
      <c r="B12" s="34" t="s">
        <v>35</v>
      </c>
      <c r="C12" s="35"/>
      <c r="D12" s="36"/>
      <c r="E12" s="31">
        <f t="shared" ref="E12:K12" si="3">SUM(E6:E11)</f>
        <v>118.13</v>
      </c>
      <c r="F12" s="31">
        <f t="shared" si="3"/>
        <v>114.37</v>
      </c>
      <c r="G12" s="31">
        <f t="shared" si="3"/>
        <v>3.76</v>
      </c>
      <c r="H12" s="37">
        <f t="shared" si="3"/>
        <v>2117</v>
      </c>
      <c r="I12" s="37">
        <f t="shared" si="3"/>
        <v>7712</v>
      </c>
      <c r="J12" s="37">
        <f t="shared" si="3"/>
        <v>51</v>
      </c>
      <c r="K12" s="37">
        <f t="shared" si="3"/>
        <v>158</v>
      </c>
      <c r="L12" s="55"/>
    </row>
    <row r="13" s="3" customFormat="1" ht="36" customHeight="1" spans="1:12">
      <c r="A13" s="25" t="s">
        <v>36</v>
      </c>
      <c r="B13" s="26" t="s">
        <v>37</v>
      </c>
      <c r="C13" s="26" t="s">
        <v>38</v>
      </c>
      <c r="D13" s="27" t="s">
        <v>39</v>
      </c>
      <c r="E13" s="38">
        <v>5.32</v>
      </c>
      <c r="F13" s="31">
        <v>5</v>
      </c>
      <c r="G13" s="28">
        <f>E13-F13</f>
        <v>0.32</v>
      </c>
      <c r="H13" s="32">
        <v>67</v>
      </c>
      <c r="I13" s="32">
        <v>242</v>
      </c>
      <c r="J13" s="32">
        <v>0</v>
      </c>
      <c r="K13" s="32">
        <v>0</v>
      </c>
      <c r="L13" s="55"/>
    </row>
    <row r="14" s="3" customFormat="1" ht="35" customHeight="1" spans="1:12">
      <c r="A14" s="30"/>
      <c r="B14" s="26" t="s">
        <v>40</v>
      </c>
      <c r="C14" s="26" t="s">
        <v>41</v>
      </c>
      <c r="D14" s="27" t="s">
        <v>42</v>
      </c>
      <c r="E14" s="31">
        <v>31.76</v>
      </c>
      <c r="F14" s="31">
        <v>30</v>
      </c>
      <c r="G14" s="28">
        <f>E14-F14</f>
        <v>1.76</v>
      </c>
      <c r="H14" s="32">
        <v>167</v>
      </c>
      <c r="I14" s="32">
        <v>654</v>
      </c>
      <c r="J14" s="32">
        <v>3</v>
      </c>
      <c r="K14" s="32">
        <v>8</v>
      </c>
      <c r="L14" s="55"/>
    </row>
    <row r="15" s="3" customFormat="1" ht="35" customHeight="1" spans="1:12">
      <c r="A15" s="33"/>
      <c r="B15" s="34" t="s">
        <v>35</v>
      </c>
      <c r="C15" s="35"/>
      <c r="D15" s="36"/>
      <c r="E15" s="31">
        <f t="shared" ref="E15:K15" si="4">SUM(E13:E14)</f>
        <v>37.08</v>
      </c>
      <c r="F15" s="31">
        <f t="shared" si="4"/>
        <v>35</v>
      </c>
      <c r="G15" s="31">
        <f t="shared" si="4"/>
        <v>2.08</v>
      </c>
      <c r="H15" s="37">
        <f t="shared" si="4"/>
        <v>234</v>
      </c>
      <c r="I15" s="37">
        <f t="shared" si="4"/>
        <v>896</v>
      </c>
      <c r="J15" s="37">
        <f t="shared" si="4"/>
        <v>3</v>
      </c>
      <c r="K15" s="37">
        <f t="shared" si="4"/>
        <v>8</v>
      </c>
      <c r="L15" s="55"/>
    </row>
    <row r="16" s="3" customFormat="1" ht="54" customHeight="1" spans="1:12">
      <c r="A16" s="25" t="s">
        <v>43</v>
      </c>
      <c r="B16" s="26" t="s">
        <v>44</v>
      </c>
      <c r="C16" s="26" t="s">
        <v>45</v>
      </c>
      <c r="D16" s="27" t="s">
        <v>46</v>
      </c>
      <c r="E16" s="31">
        <v>14.63</v>
      </c>
      <c r="F16" s="31">
        <v>14.63</v>
      </c>
      <c r="G16" s="28">
        <f>E16-F16</f>
        <v>0</v>
      </c>
      <c r="H16" s="32">
        <v>216</v>
      </c>
      <c r="I16" s="32">
        <v>1274</v>
      </c>
      <c r="J16" s="32">
        <v>5</v>
      </c>
      <c r="K16" s="32">
        <v>22</v>
      </c>
      <c r="L16" s="55"/>
    </row>
    <row r="17" s="3" customFormat="1" ht="48" customHeight="1" spans="1:12">
      <c r="A17" s="30"/>
      <c r="B17" s="26" t="s">
        <v>47</v>
      </c>
      <c r="C17" s="26" t="s">
        <v>48</v>
      </c>
      <c r="D17" s="27" t="s">
        <v>49</v>
      </c>
      <c r="E17" s="31">
        <v>38.26</v>
      </c>
      <c r="F17" s="31">
        <v>36.3</v>
      </c>
      <c r="G17" s="28">
        <f>E17-F17</f>
        <v>1.96</v>
      </c>
      <c r="H17" s="32">
        <v>311</v>
      </c>
      <c r="I17" s="32">
        <v>1008</v>
      </c>
      <c r="J17" s="32">
        <v>5</v>
      </c>
      <c r="K17" s="32">
        <v>23</v>
      </c>
      <c r="L17" s="55"/>
    </row>
    <row r="18" s="3" customFormat="1" ht="48" customHeight="1" spans="1:12">
      <c r="A18" s="30"/>
      <c r="B18" s="34" t="s">
        <v>35</v>
      </c>
      <c r="C18" s="35"/>
      <c r="D18" s="36"/>
      <c r="E18" s="31">
        <f t="shared" ref="E18:K18" si="5">SUM(E16:E17)</f>
        <v>52.89</v>
      </c>
      <c r="F18" s="31">
        <f t="shared" si="5"/>
        <v>50.93</v>
      </c>
      <c r="G18" s="31">
        <f t="shared" si="5"/>
        <v>1.96</v>
      </c>
      <c r="H18" s="31">
        <f t="shared" si="5"/>
        <v>527</v>
      </c>
      <c r="I18" s="31">
        <f t="shared" si="5"/>
        <v>2282</v>
      </c>
      <c r="J18" s="31">
        <f t="shared" si="5"/>
        <v>10</v>
      </c>
      <c r="K18" s="31">
        <f t="shared" si="5"/>
        <v>45</v>
      </c>
      <c r="L18" s="55"/>
    </row>
    <row r="19" s="3" customFormat="1" ht="58" customHeight="1" spans="1:12">
      <c r="A19" s="25" t="s">
        <v>50</v>
      </c>
      <c r="B19" s="26" t="s">
        <v>51</v>
      </c>
      <c r="C19" s="26" t="s">
        <v>52</v>
      </c>
      <c r="D19" s="27" t="s">
        <v>53</v>
      </c>
      <c r="E19" s="28">
        <v>39.83</v>
      </c>
      <c r="F19" s="28">
        <v>39.8</v>
      </c>
      <c r="G19" s="28">
        <f t="shared" ref="G19:G25" si="6">E19-F19</f>
        <v>0.0300000000000011</v>
      </c>
      <c r="H19" s="39">
        <v>156</v>
      </c>
      <c r="I19" s="39">
        <v>636</v>
      </c>
      <c r="J19" s="39">
        <v>9</v>
      </c>
      <c r="K19" s="39">
        <v>21</v>
      </c>
      <c r="L19" s="55"/>
    </row>
    <row r="20" s="3" customFormat="1" ht="80" customHeight="1" spans="1:12">
      <c r="A20" s="30"/>
      <c r="B20" s="26" t="s">
        <v>54</v>
      </c>
      <c r="C20" s="26" t="s">
        <v>55</v>
      </c>
      <c r="D20" s="27" t="s">
        <v>56</v>
      </c>
      <c r="E20" s="28">
        <v>29.64</v>
      </c>
      <c r="F20" s="28">
        <v>29.6</v>
      </c>
      <c r="G20" s="28">
        <f t="shared" si="6"/>
        <v>0.0399999999999991</v>
      </c>
      <c r="H20" s="39">
        <v>231</v>
      </c>
      <c r="I20" s="39">
        <v>849</v>
      </c>
      <c r="J20" s="39">
        <v>40</v>
      </c>
      <c r="K20" s="39">
        <v>142</v>
      </c>
      <c r="L20" s="26" t="s">
        <v>57</v>
      </c>
    </row>
    <row r="21" s="3" customFormat="1" ht="35" customHeight="1" spans="1:12">
      <c r="A21" s="30"/>
      <c r="B21" s="26" t="s">
        <v>58</v>
      </c>
      <c r="C21" s="26" t="s">
        <v>59</v>
      </c>
      <c r="D21" s="27" t="s">
        <v>60</v>
      </c>
      <c r="E21" s="28">
        <v>13.54</v>
      </c>
      <c r="F21" s="28">
        <v>13.5</v>
      </c>
      <c r="G21" s="28">
        <f t="shared" si="6"/>
        <v>0.0399999999999991</v>
      </c>
      <c r="H21" s="39">
        <v>48</v>
      </c>
      <c r="I21" s="39">
        <v>204</v>
      </c>
      <c r="J21" s="39">
        <v>3</v>
      </c>
      <c r="K21" s="39">
        <v>9</v>
      </c>
      <c r="L21" s="26" t="s">
        <v>57</v>
      </c>
    </row>
    <row r="22" s="3" customFormat="1" ht="75" customHeight="1" spans="1:12">
      <c r="A22" s="30"/>
      <c r="B22" s="26" t="s">
        <v>61</v>
      </c>
      <c r="C22" s="26" t="s">
        <v>62</v>
      </c>
      <c r="D22" s="27" t="s">
        <v>63</v>
      </c>
      <c r="E22" s="28">
        <v>25.4</v>
      </c>
      <c r="F22" s="28">
        <f>E22</f>
        <v>25.4</v>
      </c>
      <c r="G22" s="28">
        <f t="shared" si="6"/>
        <v>0</v>
      </c>
      <c r="H22" s="39">
        <v>207</v>
      </c>
      <c r="I22" s="39">
        <v>732</v>
      </c>
      <c r="J22" s="39">
        <v>6</v>
      </c>
      <c r="K22" s="39">
        <v>10</v>
      </c>
      <c r="L22" s="26" t="s">
        <v>57</v>
      </c>
    </row>
    <row r="23" s="3" customFormat="1" ht="63" customHeight="1" spans="1:12">
      <c r="A23" s="30"/>
      <c r="B23" s="26" t="s">
        <v>64</v>
      </c>
      <c r="C23" s="26" t="s">
        <v>65</v>
      </c>
      <c r="D23" s="27" t="s">
        <v>66</v>
      </c>
      <c r="E23" s="28">
        <v>22.9</v>
      </c>
      <c r="F23" s="28">
        <v>20.3</v>
      </c>
      <c r="G23" s="28">
        <f t="shared" si="6"/>
        <v>2.6</v>
      </c>
      <c r="H23" s="39">
        <v>49</v>
      </c>
      <c r="I23" s="39">
        <v>197</v>
      </c>
      <c r="J23" s="39">
        <v>1</v>
      </c>
      <c r="K23" s="39">
        <v>2</v>
      </c>
      <c r="L23" s="26" t="s">
        <v>57</v>
      </c>
    </row>
    <row r="24" s="3" customFormat="1" ht="32" customHeight="1" spans="1:12">
      <c r="A24" s="30"/>
      <c r="B24" s="26" t="s">
        <v>67</v>
      </c>
      <c r="C24" s="26" t="s">
        <v>68</v>
      </c>
      <c r="D24" s="27" t="s">
        <v>69</v>
      </c>
      <c r="E24" s="28">
        <v>6.2</v>
      </c>
      <c r="F24" s="28">
        <f>E24</f>
        <v>6.2</v>
      </c>
      <c r="G24" s="28">
        <f t="shared" si="6"/>
        <v>0</v>
      </c>
      <c r="H24" s="39">
        <v>6</v>
      </c>
      <c r="I24" s="39">
        <v>21</v>
      </c>
      <c r="J24" s="39">
        <v>0</v>
      </c>
      <c r="K24" s="39">
        <v>0</v>
      </c>
      <c r="L24" s="55"/>
    </row>
    <row r="25" s="3" customFormat="1" ht="68" customHeight="1" spans="1:12">
      <c r="A25" s="30"/>
      <c r="B25" s="26" t="s">
        <v>70</v>
      </c>
      <c r="C25" s="26" t="s">
        <v>71</v>
      </c>
      <c r="D25" s="27" t="s">
        <v>72</v>
      </c>
      <c r="E25" s="31">
        <v>79.82</v>
      </c>
      <c r="F25" s="31">
        <v>79.8</v>
      </c>
      <c r="G25" s="28">
        <f t="shared" si="6"/>
        <v>0.019999999999996</v>
      </c>
      <c r="H25" s="32">
        <v>46</v>
      </c>
      <c r="I25" s="32">
        <v>143</v>
      </c>
      <c r="J25" s="32">
        <v>20</v>
      </c>
      <c r="K25" s="32">
        <v>88</v>
      </c>
      <c r="L25" s="55"/>
    </row>
    <row r="26" s="3" customFormat="1" ht="68" customHeight="1" spans="1:12">
      <c r="A26" s="33"/>
      <c r="B26" s="34" t="s">
        <v>35</v>
      </c>
      <c r="C26" s="35"/>
      <c r="D26" s="36"/>
      <c r="E26" s="31">
        <f t="shared" ref="E26:K26" si="7">SUM(E19:E25)</f>
        <v>217.33</v>
      </c>
      <c r="F26" s="31">
        <f t="shared" si="7"/>
        <v>214.6</v>
      </c>
      <c r="G26" s="31">
        <f t="shared" si="7"/>
        <v>2.72999999999999</v>
      </c>
      <c r="H26" s="31">
        <f t="shared" si="7"/>
        <v>743</v>
      </c>
      <c r="I26" s="31">
        <f t="shared" si="7"/>
        <v>2782</v>
      </c>
      <c r="J26" s="31">
        <f t="shared" si="7"/>
        <v>79</v>
      </c>
      <c r="K26" s="31">
        <f t="shared" si="7"/>
        <v>272</v>
      </c>
      <c r="L26" s="55"/>
    </row>
    <row r="27" s="3" customFormat="1" ht="63" customHeight="1" spans="1:12">
      <c r="A27" s="25" t="s">
        <v>73</v>
      </c>
      <c r="B27" s="40" t="s">
        <v>74</v>
      </c>
      <c r="C27" s="26" t="s">
        <v>75</v>
      </c>
      <c r="D27" s="40" t="s">
        <v>76</v>
      </c>
      <c r="E27" s="41">
        <v>89.47</v>
      </c>
      <c r="F27" s="41">
        <v>80.54</v>
      </c>
      <c r="G27" s="42">
        <f>E27-F27</f>
        <v>8.92999999999999</v>
      </c>
      <c r="H27" s="43">
        <v>315</v>
      </c>
      <c r="I27" s="43">
        <v>1413</v>
      </c>
      <c r="J27" s="43">
        <v>0</v>
      </c>
      <c r="K27" s="43">
        <v>0</v>
      </c>
      <c r="L27" s="65"/>
    </row>
    <row r="28" s="3" customFormat="1" ht="42" customHeight="1" spans="1:12">
      <c r="A28" s="30"/>
      <c r="B28" s="26" t="s">
        <v>77</v>
      </c>
      <c r="C28" s="26" t="s">
        <v>78</v>
      </c>
      <c r="D28" s="27" t="s">
        <v>79</v>
      </c>
      <c r="E28" s="31">
        <v>99.75</v>
      </c>
      <c r="F28" s="31">
        <v>89.44</v>
      </c>
      <c r="G28" s="28">
        <f>E28-F28</f>
        <v>10.31</v>
      </c>
      <c r="H28" s="32">
        <v>62</v>
      </c>
      <c r="I28" s="32">
        <v>283</v>
      </c>
      <c r="J28" s="32">
        <v>46</v>
      </c>
      <c r="K28" s="32">
        <v>201</v>
      </c>
      <c r="L28" s="55"/>
    </row>
    <row r="29" s="3" customFormat="1" ht="63" customHeight="1" spans="1:12">
      <c r="A29" s="33"/>
      <c r="B29" s="34" t="s">
        <v>35</v>
      </c>
      <c r="C29" s="35"/>
      <c r="D29" s="36"/>
      <c r="E29" s="41">
        <f>SUM(E27:E28)</f>
        <v>189.22</v>
      </c>
      <c r="F29" s="41">
        <f t="shared" ref="E29:K29" si="8">SUM(F27:F28)</f>
        <v>169.98</v>
      </c>
      <c r="G29" s="41">
        <f t="shared" si="8"/>
        <v>19.24</v>
      </c>
      <c r="H29" s="41">
        <f t="shared" si="8"/>
        <v>377</v>
      </c>
      <c r="I29" s="41">
        <f t="shared" si="8"/>
        <v>1696</v>
      </c>
      <c r="J29" s="41">
        <f t="shared" si="8"/>
        <v>46</v>
      </c>
      <c r="K29" s="41">
        <f t="shared" si="8"/>
        <v>201</v>
      </c>
      <c r="L29" s="65"/>
    </row>
    <row r="30" s="3" customFormat="1" ht="50" customHeight="1" spans="1:12">
      <c r="A30" s="44" t="s">
        <v>80</v>
      </c>
      <c r="B30" s="26" t="s">
        <v>81</v>
      </c>
      <c r="C30" s="26" t="s">
        <v>82</v>
      </c>
      <c r="D30" s="27" t="s">
        <v>83</v>
      </c>
      <c r="E30" s="31">
        <v>17.59</v>
      </c>
      <c r="F30" s="31">
        <v>8.12</v>
      </c>
      <c r="G30" s="28">
        <f t="shared" ref="G30:G36" si="9">E30-F30</f>
        <v>9.47</v>
      </c>
      <c r="H30" s="32">
        <v>100</v>
      </c>
      <c r="I30" s="32">
        <v>462</v>
      </c>
      <c r="J30" s="32">
        <v>42</v>
      </c>
      <c r="K30" s="32">
        <v>199</v>
      </c>
      <c r="L30" s="55"/>
    </row>
    <row r="31" s="3" customFormat="1" ht="72" customHeight="1" spans="1:12">
      <c r="A31" s="45"/>
      <c r="B31" s="26" t="s">
        <v>84</v>
      </c>
      <c r="C31" s="26" t="s">
        <v>85</v>
      </c>
      <c r="D31" s="27" t="s">
        <v>86</v>
      </c>
      <c r="E31" s="31">
        <v>37.09</v>
      </c>
      <c r="F31" s="31">
        <v>25.1</v>
      </c>
      <c r="G31" s="28">
        <f t="shared" si="9"/>
        <v>11.99</v>
      </c>
      <c r="H31" s="32">
        <v>322</v>
      </c>
      <c r="I31" s="32">
        <v>1219</v>
      </c>
      <c r="J31" s="32">
        <v>128</v>
      </c>
      <c r="K31" s="32">
        <v>469</v>
      </c>
      <c r="L31" s="55"/>
    </row>
    <row r="32" s="3" customFormat="1" ht="35" customHeight="1" spans="1:12">
      <c r="A32" s="45"/>
      <c r="B32" s="26" t="s">
        <v>87</v>
      </c>
      <c r="C32" s="26" t="s">
        <v>88</v>
      </c>
      <c r="D32" s="27" t="s">
        <v>89</v>
      </c>
      <c r="E32" s="31">
        <v>86.57</v>
      </c>
      <c r="F32" s="31">
        <v>55</v>
      </c>
      <c r="G32" s="28">
        <f t="shared" si="9"/>
        <v>31.57</v>
      </c>
      <c r="H32" s="32">
        <v>80</v>
      </c>
      <c r="I32" s="32">
        <v>288</v>
      </c>
      <c r="J32" s="32">
        <v>41</v>
      </c>
      <c r="K32" s="32">
        <v>151</v>
      </c>
      <c r="L32" s="55"/>
    </row>
    <row r="33" s="3" customFormat="1" ht="62" customHeight="1" spans="1:12">
      <c r="A33" s="45"/>
      <c r="B33" s="26" t="s">
        <v>90</v>
      </c>
      <c r="C33" s="26" t="s">
        <v>91</v>
      </c>
      <c r="D33" s="27" t="s">
        <v>92</v>
      </c>
      <c r="E33" s="31">
        <v>43.02</v>
      </c>
      <c r="F33" s="31">
        <v>43.02</v>
      </c>
      <c r="G33" s="28">
        <f t="shared" si="9"/>
        <v>0</v>
      </c>
      <c r="H33" s="32">
        <v>366</v>
      </c>
      <c r="I33" s="32">
        <v>1312</v>
      </c>
      <c r="J33" s="32">
        <v>190</v>
      </c>
      <c r="K33" s="32">
        <v>697</v>
      </c>
      <c r="L33" s="55"/>
    </row>
    <row r="34" s="3" customFormat="1" ht="37" customHeight="1" spans="1:249">
      <c r="A34" s="45"/>
      <c r="B34" s="26" t="s">
        <v>93</v>
      </c>
      <c r="C34" s="26" t="s">
        <v>94</v>
      </c>
      <c r="D34" s="27" t="s">
        <v>95</v>
      </c>
      <c r="E34" s="31">
        <v>53.72</v>
      </c>
      <c r="F34" s="31">
        <v>30</v>
      </c>
      <c r="G34" s="28">
        <f t="shared" si="9"/>
        <v>23.72</v>
      </c>
      <c r="H34" s="32">
        <v>35</v>
      </c>
      <c r="I34" s="32">
        <v>137</v>
      </c>
      <c r="J34" s="32">
        <v>13</v>
      </c>
      <c r="K34" s="32">
        <v>53</v>
      </c>
      <c r="L34" s="55"/>
      <c r="IO34" s="3">
        <v>13</v>
      </c>
    </row>
    <row r="35" s="3" customFormat="1" ht="51" customHeight="1" spans="1:12">
      <c r="A35" s="45"/>
      <c r="B35" s="26" t="s">
        <v>96</v>
      </c>
      <c r="C35" s="26" t="s">
        <v>97</v>
      </c>
      <c r="D35" s="27" t="s">
        <v>98</v>
      </c>
      <c r="E35" s="31">
        <v>38.3</v>
      </c>
      <c r="F35" s="31">
        <v>30</v>
      </c>
      <c r="G35" s="28">
        <f t="shared" si="9"/>
        <v>8.3</v>
      </c>
      <c r="H35" s="32">
        <v>257</v>
      </c>
      <c r="I35" s="32">
        <v>1073</v>
      </c>
      <c r="J35" s="32">
        <v>94</v>
      </c>
      <c r="K35" s="32">
        <v>381</v>
      </c>
      <c r="L35" s="55"/>
    </row>
    <row r="36" s="3" customFormat="1" ht="35" customHeight="1" spans="1:12">
      <c r="A36" s="45"/>
      <c r="B36" s="26" t="s">
        <v>99</v>
      </c>
      <c r="C36" s="26" t="s">
        <v>100</v>
      </c>
      <c r="D36" s="27" t="s">
        <v>101</v>
      </c>
      <c r="E36" s="31">
        <v>88</v>
      </c>
      <c r="F36" s="31">
        <v>42.48</v>
      </c>
      <c r="G36" s="28">
        <f t="shared" si="9"/>
        <v>45.52</v>
      </c>
      <c r="H36" s="32">
        <v>202</v>
      </c>
      <c r="I36" s="32">
        <v>524</v>
      </c>
      <c r="J36" s="32">
        <v>21</v>
      </c>
      <c r="K36" s="32">
        <v>83</v>
      </c>
      <c r="L36" s="55"/>
    </row>
    <row r="37" s="3" customFormat="1" ht="35" customHeight="1" spans="1:12">
      <c r="A37" s="46"/>
      <c r="B37" s="34" t="s">
        <v>35</v>
      </c>
      <c r="C37" s="35"/>
      <c r="D37" s="36"/>
      <c r="E37" s="31">
        <f>SUM(E30:E36)</f>
        <v>364.29</v>
      </c>
      <c r="F37" s="31">
        <f t="shared" ref="E37:K37" si="10">SUM(F30:F36)</f>
        <v>233.72</v>
      </c>
      <c r="G37" s="31">
        <f t="shared" si="10"/>
        <v>130.57</v>
      </c>
      <c r="H37" s="31">
        <f t="shared" si="10"/>
        <v>1362</v>
      </c>
      <c r="I37" s="31">
        <f t="shared" si="10"/>
        <v>5015</v>
      </c>
      <c r="J37" s="31">
        <f t="shared" si="10"/>
        <v>529</v>
      </c>
      <c r="K37" s="31">
        <f t="shared" si="10"/>
        <v>2033</v>
      </c>
      <c r="L37" s="55"/>
    </row>
    <row r="38" s="3" customFormat="1" ht="39" customHeight="1" spans="1:12">
      <c r="A38" s="25" t="s">
        <v>102</v>
      </c>
      <c r="B38" s="26" t="s">
        <v>103</v>
      </c>
      <c r="C38" s="26" t="s">
        <v>104</v>
      </c>
      <c r="D38" s="27" t="s">
        <v>105</v>
      </c>
      <c r="E38" s="31">
        <v>17.07</v>
      </c>
      <c r="F38" s="31">
        <v>10</v>
      </c>
      <c r="G38" s="28">
        <f>E38-F38</f>
        <v>7.07</v>
      </c>
      <c r="H38" s="32">
        <v>140</v>
      </c>
      <c r="I38" s="32">
        <v>536</v>
      </c>
      <c r="J38" s="32">
        <v>69</v>
      </c>
      <c r="K38" s="32">
        <v>259</v>
      </c>
      <c r="L38" s="55"/>
    </row>
    <row r="39" s="3" customFormat="1" ht="43" customHeight="1" spans="1:12">
      <c r="A39" s="30"/>
      <c r="B39" s="26" t="s">
        <v>106</v>
      </c>
      <c r="C39" s="26" t="s">
        <v>107</v>
      </c>
      <c r="D39" s="27" t="s">
        <v>108</v>
      </c>
      <c r="E39" s="28">
        <v>24</v>
      </c>
      <c r="F39" s="31">
        <v>24</v>
      </c>
      <c r="G39" s="28">
        <f>E39-F39</f>
        <v>0</v>
      </c>
      <c r="H39" s="32">
        <v>67</v>
      </c>
      <c r="I39" s="32">
        <v>267</v>
      </c>
      <c r="J39" s="32">
        <v>38</v>
      </c>
      <c r="K39" s="32">
        <v>155</v>
      </c>
      <c r="L39" s="55"/>
    </row>
    <row r="40" s="3" customFormat="1" ht="40" customHeight="1" spans="1:12">
      <c r="A40" s="30"/>
      <c r="B40" s="26" t="s">
        <v>109</v>
      </c>
      <c r="C40" s="26" t="s">
        <v>110</v>
      </c>
      <c r="D40" s="27" t="s">
        <v>111</v>
      </c>
      <c r="E40" s="28">
        <v>14.9</v>
      </c>
      <c r="F40" s="31">
        <v>12</v>
      </c>
      <c r="G40" s="28">
        <f>E40-F40</f>
        <v>2.9</v>
      </c>
      <c r="H40" s="32">
        <v>20</v>
      </c>
      <c r="I40" s="32">
        <v>55</v>
      </c>
      <c r="J40" s="32">
        <v>10</v>
      </c>
      <c r="K40" s="32">
        <v>29</v>
      </c>
      <c r="L40" s="55"/>
    </row>
    <row r="41" s="3" customFormat="1" ht="40" customHeight="1" spans="1:12">
      <c r="A41" s="33"/>
      <c r="B41" s="34" t="s">
        <v>35</v>
      </c>
      <c r="C41" s="35"/>
      <c r="D41" s="36"/>
      <c r="E41" s="31">
        <f>SUM(E38:E40)</f>
        <v>55.97</v>
      </c>
      <c r="F41" s="28">
        <f t="shared" ref="E41:I41" si="11">SUM(F38:F40)</f>
        <v>46</v>
      </c>
      <c r="G41" s="28">
        <f t="shared" si="11"/>
        <v>9.97</v>
      </c>
      <c r="H41" s="28">
        <f t="shared" si="11"/>
        <v>227</v>
      </c>
      <c r="I41" s="28">
        <f t="shared" si="11"/>
        <v>858</v>
      </c>
      <c r="J41" s="31">
        <f>SUM(J34:J40)</f>
        <v>774</v>
      </c>
      <c r="K41" s="31">
        <f>SUM(K34:K40)</f>
        <v>2993</v>
      </c>
      <c r="L41" s="55"/>
    </row>
    <row r="42" s="3" customFormat="1" ht="78" customHeight="1" spans="1:12">
      <c r="A42" s="26" t="s">
        <v>112</v>
      </c>
      <c r="B42" s="26" t="s">
        <v>113</v>
      </c>
      <c r="C42" s="26" t="s">
        <v>114</v>
      </c>
      <c r="D42" s="27" t="s">
        <v>115</v>
      </c>
      <c r="E42" s="28">
        <v>42.02</v>
      </c>
      <c r="F42" s="31">
        <v>41.9</v>
      </c>
      <c r="G42" s="28">
        <f>E42-F42</f>
        <v>0.120000000000005</v>
      </c>
      <c r="H42" s="32">
        <v>171</v>
      </c>
      <c r="I42" s="32">
        <v>710</v>
      </c>
      <c r="J42" s="32">
        <v>38</v>
      </c>
      <c r="K42" s="32">
        <v>198</v>
      </c>
      <c r="L42" s="26"/>
    </row>
    <row r="43" s="4" customFormat="1" ht="18" customHeight="1" spans="1:12">
      <c r="A43" s="47" t="s">
        <v>116</v>
      </c>
      <c r="B43" s="48"/>
      <c r="C43" s="48"/>
      <c r="D43" s="49"/>
      <c r="E43" s="50">
        <f t="shared" ref="E43:K43" si="12">E44+E45+E46+E48+E49</f>
        <v>240</v>
      </c>
      <c r="F43" s="50">
        <f t="shared" si="12"/>
        <v>240</v>
      </c>
      <c r="G43" s="50">
        <f t="shared" si="12"/>
        <v>0</v>
      </c>
      <c r="H43" s="51">
        <f t="shared" si="12"/>
        <v>1589</v>
      </c>
      <c r="I43" s="51">
        <f t="shared" si="12"/>
        <v>6497</v>
      </c>
      <c r="J43" s="51">
        <f t="shared" si="12"/>
        <v>881</v>
      </c>
      <c r="K43" s="51">
        <f t="shared" si="12"/>
        <v>3630</v>
      </c>
      <c r="L43" s="66"/>
    </row>
    <row r="44" s="3" customFormat="1" ht="41" customHeight="1" spans="1:12">
      <c r="A44" s="52" t="s">
        <v>112</v>
      </c>
      <c r="B44" s="36" t="s">
        <v>117</v>
      </c>
      <c r="C44" s="26" t="s">
        <v>118</v>
      </c>
      <c r="D44" s="27" t="s">
        <v>119</v>
      </c>
      <c r="E44" s="31">
        <v>35</v>
      </c>
      <c r="F44" s="31">
        <v>35</v>
      </c>
      <c r="G44" s="28">
        <f>E44-F44</f>
        <v>0</v>
      </c>
      <c r="H44" s="32">
        <v>12</v>
      </c>
      <c r="I44" s="32">
        <v>48</v>
      </c>
      <c r="J44" s="32">
        <v>5</v>
      </c>
      <c r="K44" s="32">
        <v>16</v>
      </c>
      <c r="L44" s="55"/>
    </row>
    <row r="45" s="3" customFormat="1" ht="30" customHeight="1" spans="1:12">
      <c r="A45" s="52"/>
      <c r="B45" s="36" t="s">
        <v>120</v>
      </c>
      <c r="C45" s="26" t="s">
        <v>121</v>
      </c>
      <c r="D45" s="27" t="s">
        <v>122</v>
      </c>
      <c r="E45" s="31">
        <v>30</v>
      </c>
      <c r="F45" s="31">
        <v>30</v>
      </c>
      <c r="G45" s="28">
        <f>E45-F45</f>
        <v>0</v>
      </c>
      <c r="H45" s="32">
        <v>15</v>
      </c>
      <c r="I45" s="32">
        <v>66</v>
      </c>
      <c r="J45" s="32">
        <v>13</v>
      </c>
      <c r="K45" s="32">
        <v>53</v>
      </c>
      <c r="L45" s="55"/>
    </row>
    <row r="46" s="3" customFormat="1" ht="29" customHeight="1" spans="1:12">
      <c r="A46" s="52"/>
      <c r="B46" s="36" t="s">
        <v>123</v>
      </c>
      <c r="C46" s="26" t="s">
        <v>124</v>
      </c>
      <c r="D46" s="27" t="s">
        <v>125</v>
      </c>
      <c r="E46" s="31">
        <v>35</v>
      </c>
      <c r="F46" s="31">
        <v>35</v>
      </c>
      <c r="G46" s="28">
        <f>E46-F46</f>
        <v>0</v>
      </c>
      <c r="H46" s="32">
        <v>18</v>
      </c>
      <c r="I46" s="32">
        <v>48</v>
      </c>
      <c r="J46" s="32">
        <v>16</v>
      </c>
      <c r="K46" s="32">
        <v>42</v>
      </c>
      <c r="L46" s="55"/>
    </row>
    <row r="47" s="3" customFormat="1" ht="29" customHeight="1" spans="1:12">
      <c r="A47" s="52"/>
      <c r="B47" s="53" t="s">
        <v>126</v>
      </c>
      <c r="C47" s="53"/>
      <c r="D47" s="54"/>
      <c r="E47" s="31">
        <f>SUM(E44:E46)</f>
        <v>100</v>
      </c>
      <c r="F47" s="31"/>
      <c r="G47" s="28"/>
      <c r="H47" s="32"/>
      <c r="I47" s="32"/>
      <c r="J47" s="32"/>
      <c r="K47" s="32"/>
      <c r="L47" s="55"/>
    </row>
    <row r="48" s="3" customFormat="1" ht="33" customHeight="1" spans="1:12">
      <c r="A48" s="55" t="s">
        <v>102</v>
      </c>
      <c r="B48" s="26" t="s">
        <v>127</v>
      </c>
      <c r="C48" s="26" t="s">
        <v>128</v>
      </c>
      <c r="D48" s="27" t="s">
        <v>129</v>
      </c>
      <c r="E48" s="28">
        <v>105</v>
      </c>
      <c r="F48" s="28">
        <v>105</v>
      </c>
      <c r="G48" s="28">
        <f>E48-F48</f>
        <v>0</v>
      </c>
      <c r="H48" s="32">
        <v>1273</v>
      </c>
      <c r="I48" s="32">
        <v>5208</v>
      </c>
      <c r="J48" s="32">
        <v>576</v>
      </c>
      <c r="K48" s="32">
        <v>2392</v>
      </c>
      <c r="L48" s="55"/>
    </row>
    <row r="49" s="3" customFormat="1" ht="31" customHeight="1" spans="1:12">
      <c r="A49" s="55" t="s">
        <v>80</v>
      </c>
      <c r="B49" s="26" t="s">
        <v>130</v>
      </c>
      <c r="C49" s="26" t="s">
        <v>131</v>
      </c>
      <c r="D49" s="27" t="s">
        <v>132</v>
      </c>
      <c r="E49" s="31">
        <v>35</v>
      </c>
      <c r="F49" s="31">
        <v>35</v>
      </c>
      <c r="G49" s="28">
        <f>E49-F49</f>
        <v>0</v>
      </c>
      <c r="H49" s="32">
        <v>271</v>
      </c>
      <c r="I49" s="32">
        <v>1127</v>
      </c>
      <c r="J49" s="32">
        <v>271</v>
      </c>
      <c r="K49" s="32">
        <v>1127</v>
      </c>
      <c r="L49" s="55"/>
    </row>
    <row r="57" s="1" customFormat="1" spans="1:12">
      <c r="A57" s="56"/>
      <c r="B57" s="57"/>
      <c r="C57" s="57"/>
      <c r="D57" s="58"/>
      <c r="E57" s="59"/>
      <c r="F57" s="59"/>
      <c r="G57" s="59"/>
      <c r="H57" s="60"/>
      <c r="I57" s="60"/>
      <c r="J57" s="60"/>
      <c r="K57" s="60"/>
      <c r="L57" s="56"/>
    </row>
    <row r="58" s="1" customFormat="1" spans="1:12">
      <c r="A58" s="56"/>
      <c r="B58" s="57"/>
      <c r="C58" s="57"/>
      <c r="D58" s="58"/>
      <c r="E58" s="59"/>
      <c r="F58" s="59"/>
      <c r="G58" s="59"/>
      <c r="H58" s="60"/>
      <c r="I58" s="60"/>
      <c r="J58" s="60"/>
      <c r="K58" s="60"/>
      <c r="L58" s="56"/>
    </row>
    <row r="59" s="1" customFormat="1" spans="1:12">
      <c r="A59" s="56"/>
      <c r="B59" s="57"/>
      <c r="C59" s="57"/>
      <c r="D59" s="58"/>
      <c r="E59" s="59"/>
      <c r="F59" s="59"/>
      <c r="G59" s="59"/>
      <c r="H59" s="60"/>
      <c r="I59" s="60"/>
      <c r="J59" s="60"/>
      <c r="K59" s="60"/>
      <c r="L59" s="56"/>
    </row>
    <row r="60" s="1" customFormat="1" spans="1:12">
      <c r="A60" s="56"/>
      <c r="B60" s="57"/>
      <c r="C60" s="57"/>
      <c r="D60" s="58"/>
      <c r="E60" s="59"/>
      <c r="F60" s="59"/>
      <c r="G60" s="59"/>
      <c r="H60" s="60"/>
      <c r="I60" s="60"/>
      <c r="J60" s="60"/>
      <c r="K60" s="60"/>
      <c r="L60" s="56"/>
    </row>
    <row r="61" s="1" customFormat="1" spans="1:12">
      <c r="A61" s="56"/>
      <c r="B61" s="57"/>
      <c r="C61" s="57"/>
      <c r="D61" s="58"/>
      <c r="E61" s="59"/>
      <c r="F61" s="59"/>
      <c r="G61" s="59"/>
      <c r="H61" s="60"/>
      <c r="I61" s="60"/>
      <c r="J61" s="60"/>
      <c r="K61" s="60"/>
      <c r="L61" s="56"/>
    </row>
    <row r="62" s="1" customFormat="1" spans="1:12">
      <c r="A62" s="56"/>
      <c r="B62" s="57"/>
      <c r="C62" s="57"/>
      <c r="D62" s="58"/>
      <c r="E62" s="59"/>
      <c r="F62" s="59"/>
      <c r="G62" s="59"/>
      <c r="H62" s="60"/>
      <c r="I62" s="60"/>
      <c r="J62" s="60"/>
      <c r="K62" s="60"/>
      <c r="L62" s="56"/>
    </row>
    <row r="63" s="1" customFormat="1" spans="1:12">
      <c r="A63" s="56"/>
      <c r="B63" s="57"/>
      <c r="C63" s="57"/>
      <c r="D63" s="58"/>
      <c r="E63" s="59"/>
      <c r="F63" s="59"/>
      <c r="G63" s="59"/>
      <c r="H63" s="60"/>
      <c r="I63" s="60"/>
      <c r="J63" s="60"/>
      <c r="K63" s="60"/>
      <c r="L63" s="56"/>
    </row>
    <row r="64" s="1" customFormat="1" spans="1:12">
      <c r="A64" s="56"/>
      <c r="B64" s="57"/>
      <c r="C64" s="57"/>
      <c r="D64" s="58"/>
      <c r="E64" s="59"/>
      <c r="F64" s="59"/>
      <c r="G64" s="59"/>
      <c r="H64" s="60"/>
      <c r="I64" s="60"/>
      <c r="J64" s="60"/>
      <c r="K64" s="60"/>
      <c r="L64" s="56"/>
    </row>
    <row r="65" s="1" customFormat="1" spans="1:12">
      <c r="A65" s="56"/>
      <c r="B65" s="57"/>
      <c r="C65" s="57"/>
      <c r="D65" s="58"/>
      <c r="E65" s="59"/>
      <c r="F65" s="59"/>
      <c r="G65" s="59"/>
      <c r="H65" s="60"/>
      <c r="I65" s="60"/>
      <c r="J65" s="60"/>
      <c r="K65" s="60"/>
      <c r="L65" s="56"/>
    </row>
    <row r="66" s="1" customFormat="1" spans="1:12">
      <c r="A66" s="56"/>
      <c r="B66" s="57"/>
      <c r="C66" s="57"/>
      <c r="D66" s="58"/>
      <c r="E66" s="59"/>
      <c r="F66" s="59"/>
      <c r="G66" s="59"/>
      <c r="H66" s="60"/>
      <c r="I66" s="60"/>
      <c r="J66" s="60"/>
      <c r="K66" s="60"/>
      <c r="L66" s="56"/>
    </row>
    <row r="67" s="1" customFormat="1" spans="1:12">
      <c r="A67" s="56"/>
      <c r="B67" s="57"/>
      <c r="C67" s="57"/>
      <c r="D67" s="58"/>
      <c r="E67" s="59"/>
      <c r="F67" s="59"/>
      <c r="G67" s="59"/>
      <c r="H67" s="60"/>
      <c r="I67" s="60"/>
      <c r="J67" s="60"/>
      <c r="K67" s="60"/>
      <c r="L67" s="56"/>
    </row>
  </sheetData>
  <mergeCells count="22">
    <mergeCell ref="A1:L1"/>
    <mergeCell ref="J2:L2"/>
    <mergeCell ref="A4:D4"/>
    <mergeCell ref="A5:D5"/>
    <mergeCell ref="B12:D12"/>
    <mergeCell ref="B15:D15"/>
    <mergeCell ref="B18:D18"/>
    <mergeCell ref="B26:D26"/>
    <mergeCell ref="B29:D29"/>
    <mergeCell ref="B37:D37"/>
    <mergeCell ref="B41:D41"/>
    <mergeCell ref="A43:D43"/>
    <mergeCell ref="B47:D47"/>
    <mergeCell ref="A6:A12"/>
    <mergeCell ref="A13:A15"/>
    <mergeCell ref="A16:A18"/>
    <mergeCell ref="A19:A26"/>
    <mergeCell ref="A27:A29"/>
    <mergeCell ref="A30:A37"/>
    <mergeCell ref="A38:A41"/>
    <mergeCell ref="A44:A47"/>
    <mergeCell ref="L3:L4"/>
  </mergeCells>
  <printOptions horizontalCentered="1"/>
  <pageMargins left="0.550694444444444" right="0.432638888888889" top="0.393055555555556" bottom="0.798611111111111" header="0.393055555555556" footer="0.511805555555556"/>
  <pageSetup paperSize="9" scale="96" fitToHeight="0" orientation="landscape" horizontalDpi="600"/>
  <headerFooter/>
  <colBreaks count="1" manualBreakCount="1">
    <brk id="12" max="655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沪滇项目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du</cp:lastModifiedBy>
  <dcterms:created xsi:type="dcterms:W3CDTF">2019-07-19T12:32:00Z</dcterms:created>
  <dcterms:modified xsi:type="dcterms:W3CDTF">2019-07-25T06:54:13Z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